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D947F07A-B5F5-4D3E-ACC8-A1374947A9E6}" xr6:coauthVersionLast="47" xr6:coauthVersionMax="47" xr10:uidLastSave="{00000000-0000-0000-0000-000000000000}"/>
  <bookViews>
    <workbookView xWindow="-108" yWindow="-108" windowWidth="23256" windowHeight="12456" xr2:uid="{A8E19237-588C-4414-9AC5-7DE09906F5ED}"/>
  </bookViews>
  <sheets>
    <sheet name="kategorija I 0924" sheetId="1" r:id="rId1"/>
    <sheet name="kategorija II 09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0" i="2"/>
  <c r="D32" i="1"/>
  <c r="D33" i="1" s="1"/>
  <c r="C32" i="1"/>
  <c r="E21" i="1" l="1"/>
  <c r="E15" i="1"/>
  <c r="F26" i="1"/>
  <c r="F22" i="1"/>
  <c r="D22" i="1"/>
  <c r="E27" i="1"/>
  <c r="F15" i="1"/>
  <c r="D15" i="1"/>
  <c r="C15" i="1"/>
  <c r="B15" i="1"/>
  <c r="B11" i="2"/>
  <c r="B13" i="2" s="1"/>
  <c r="F30" i="1"/>
  <c r="F31" i="1" s="1"/>
  <c r="F28" i="1"/>
  <c r="D27" i="1"/>
  <c r="F23" i="1"/>
  <c r="F18" i="1"/>
  <c r="C17" i="1"/>
  <c r="F12" i="1"/>
  <c r="E34" i="1" l="1"/>
</calcChain>
</file>

<file path=xl/sharedStrings.xml><?xml version="1.0" encoding="utf-8"?>
<sst xmlns="http://schemas.openxmlformats.org/spreadsheetml/2006/main" count="110" uniqueCount="92">
  <si>
    <t>Isplatitelj:</t>
  </si>
  <si>
    <t>Osnovna škola Marina Getaldića</t>
  </si>
  <si>
    <t>Nikole Gučetića 1</t>
  </si>
  <si>
    <t>Dubrovnik</t>
  </si>
  <si>
    <t>OIB: 56432697193</t>
  </si>
  <si>
    <t xml:space="preserve">Kategorija 1 primatelja sredstava </t>
  </si>
  <si>
    <t>Naziv primatelja</t>
  </si>
  <si>
    <t xml:space="preserve">OIB primatelja </t>
  </si>
  <si>
    <t xml:space="preserve">Sjedište primatelja </t>
  </si>
  <si>
    <t>Način objave isplaćenog iznosa</t>
  </si>
  <si>
    <t>Vrsta rashoda i izdatka</t>
  </si>
  <si>
    <t>1.</t>
  </si>
  <si>
    <t>OTP Banka d.d.</t>
  </si>
  <si>
    <t>Split</t>
  </si>
  <si>
    <t>3431 Bankarske usluge i
usluge platnog prometa</t>
  </si>
  <si>
    <t>2.</t>
  </si>
  <si>
    <t xml:space="preserve">FINA </t>
  </si>
  <si>
    <t>Zagreb</t>
  </si>
  <si>
    <t>3.</t>
  </si>
  <si>
    <t>5.</t>
  </si>
  <si>
    <t>Solidor d.o.o.</t>
  </si>
  <si>
    <t xml:space="preserve"> Makoše</t>
  </si>
  <si>
    <t>3221 Uredski materijal i  ostali mat. Rashodi</t>
  </si>
  <si>
    <t>6.</t>
  </si>
  <si>
    <t>13.</t>
  </si>
  <si>
    <t>Arcus ingenium d.o.o.</t>
  </si>
  <si>
    <t xml:space="preserve"> Dubrovnik </t>
  </si>
  <si>
    <t xml:space="preserve">3232  Usluge tekućeg i investicijskog održavanja </t>
  </si>
  <si>
    <t>24.</t>
  </si>
  <si>
    <t>Dokument IT</t>
  </si>
  <si>
    <t>3238 Računalne usluge</t>
  </si>
  <si>
    <t>HRT D.O.</t>
  </si>
  <si>
    <t>3299 Pristojbe i naknade</t>
  </si>
  <si>
    <t>Com eng d.o.o.</t>
  </si>
  <si>
    <t>Jvp Dubrovački vatrogasci</t>
  </si>
  <si>
    <t xml:space="preserve"> Dubrovnik</t>
  </si>
  <si>
    <t>Hrvtska pošta d.d.</t>
  </si>
  <si>
    <t xml:space="preserve"> Zagreb</t>
  </si>
  <si>
    <t>3231 usluge telefona pošte i prijevoza</t>
  </si>
  <si>
    <t>Telemach Hrvatska d.o.o.</t>
  </si>
  <si>
    <t>a1 Hrvatska d.o.o.</t>
  </si>
  <si>
    <t>Ukupno:</t>
  </si>
  <si>
    <t>Ravnateljica: Silvana Bjelovučić</t>
  </si>
  <si>
    <t>INFORMACIJE O TROŠENJU SREDSTAVA ZA RUJAN 2024. GODINE</t>
  </si>
  <si>
    <t>4.</t>
  </si>
  <si>
    <t>7.</t>
  </si>
  <si>
    <t>Narodne novine d.d.</t>
  </si>
  <si>
    <t>16.</t>
  </si>
  <si>
    <t>Vodovod d.o.o.</t>
  </si>
  <si>
    <t>00862047577</t>
  </si>
  <si>
    <t>3234 Komunalne usluge</t>
  </si>
  <si>
    <t>20.</t>
  </si>
  <si>
    <t>Grad Dubrovnik</t>
  </si>
  <si>
    <t>23.</t>
  </si>
  <si>
    <t>Vicelja, vl. N. Vicelja</t>
  </si>
  <si>
    <t>03928095253</t>
  </si>
  <si>
    <t>Orašac</t>
  </si>
  <si>
    <t>3239 Ostale usluge</t>
  </si>
  <si>
    <t>3722 Naknade građanima i kućanstvima</t>
  </si>
  <si>
    <t>Medical direkt d.o.o.</t>
  </si>
  <si>
    <t xml:space="preserve">Hrb. Udruga ravnatelja </t>
  </si>
  <si>
    <t>3213 Stručno usavršavsnje zaposlenika</t>
  </si>
  <si>
    <t>Čistoća</t>
  </si>
  <si>
    <t>16912997621</t>
  </si>
  <si>
    <t>HEP D.D.</t>
  </si>
  <si>
    <t>3231 Energija</t>
  </si>
  <si>
    <t>Baluni du</t>
  </si>
  <si>
    <t>dubovnik</t>
  </si>
  <si>
    <t xml:space="preserve">Narodne novine </t>
  </si>
  <si>
    <t>Tehnomodeli d.o.o.</t>
  </si>
  <si>
    <t>4221 Uredska oprema i namještaj</t>
  </si>
  <si>
    <t>8.</t>
  </si>
  <si>
    <t>9.</t>
  </si>
  <si>
    <t>10.</t>
  </si>
  <si>
    <t>12.</t>
  </si>
  <si>
    <t>14.</t>
  </si>
  <si>
    <t>15.</t>
  </si>
  <si>
    <t>17.</t>
  </si>
  <si>
    <t>18.</t>
  </si>
  <si>
    <t>19.</t>
  </si>
  <si>
    <t>21.</t>
  </si>
  <si>
    <t>22.</t>
  </si>
  <si>
    <t>18. listopada 2024.</t>
  </si>
  <si>
    <t xml:space="preserve">Kategorija 2 primatelja sredstava </t>
  </si>
  <si>
    <t xml:space="preserve">Način objave isplaćenog iznosa </t>
  </si>
  <si>
    <t>Vrsta rashoda i izdataka</t>
  </si>
  <si>
    <t>3111 Plaće za redovan rad</t>
  </si>
  <si>
    <t>3121  Ostali rashodi za zaposlene</t>
  </si>
  <si>
    <t>3132 Doprinosi za obvezno zdravstveno osiguranje</t>
  </si>
  <si>
    <t>3211 Službena putovanja</t>
  </si>
  <si>
    <t>3212 Naknade za prijevoz, rad na terenu, odvojeni život</t>
  </si>
  <si>
    <t>UKUPNO RUJAN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</si>
</sst>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5" borderId="0" xfId="0" applyFont="1" applyFill="1" applyAlignment="1">
      <alignment wrapText="1"/>
    </xf>
    <xf numFmtId="0" fontId="8" fillId="3" borderId="0" xfId="0" applyFont="1" applyFill="1" applyAlignment="1">
      <alignment horizontal="center" wrapText="1"/>
    </xf>
    <xf numFmtId="4" fontId="9" fillId="0" borderId="1" xfId="0" applyNumberFormat="1" applyFont="1" applyBorder="1"/>
    <xf numFmtId="4" fontId="8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" fontId="0" fillId="0" borderId="0" xfId="0" applyNumberFormat="1"/>
    <xf numFmtId="0" fontId="7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D1060-AC0E-4438-8FD3-E3FC678777C6}">
  <dimension ref="A2:M36"/>
  <sheetViews>
    <sheetView tabSelected="1" topLeftCell="A10" workbookViewId="0">
      <selection activeCell="Q18" sqref="Q18"/>
    </sheetView>
  </sheetViews>
  <sheetFormatPr defaultRowHeight="14.4" x14ac:dyDescent="0.3"/>
  <cols>
    <col min="1" max="1" width="5.44140625" customWidth="1"/>
    <col min="2" max="2" width="21.88671875" style="18" customWidth="1"/>
    <col min="3" max="3" width="11" style="18" bestFit="1" customWidth="1"/>
    <col min="4" max="4" width="13.88671875" style="18" bestFit="1" customWidth="1"/>
    <col min="5" max="5" width="9.6640625" style="18" bestFit="1" customWidth="1"/>
    <col min="6" max="6" width="18.109375" style="18" customWidth="1"/>
  </cols>
  <sheetData>
    <row r="2" spans="1:6" x14ac:dyDescent="0.3">
      <c r="B2" s="1" t="s">
        <v>0</v>
      </c>
      <c r="C2" s="2"/>
      <c r="D2" s="1"/>
      <c r="E2" s="3"/>
      <c r="F2" s="1"/>
    </row>
    <row r="3" spans="1:6" ht="24.6" x14ac:dyDescent="0.3">
      <c r="A3" s="4"/>
      <c r="B3" s="5" t="s">
        <v>1</v>
      </c>
      <c r="C3" s="6"/>
      <c r="D3" s="7"/>
      <c r="E3" s="3"/>
      <c r="F3" s="1"/>
    </row>
    <row r="4" spans="1:6" x14ac:dyDescent="0.3">
      <c r="B4" s="5" t="s">
        <v>2</v>
      </c>
      <c r="C4" s="8"/>
      <c r="D4" s="7"/>
      <c r="E4" s="3"/>
      <c r="F4" s="1"/>
    </row>
    <row r="5" spans="1:6" x14ac:dyDescent="0.3">
      <c r="B5" s="5" t="s">
        <v>3</v>
      </c>
      <c r="C5" s="8"/>
      <c r="D5" s="7"/>
      <c r="E5" s="3"/>
      <c r="F5" s="1"/>
    </row>
    <row r="6" spans="1:6" x14ac:dyDescent="0.3">
      <c r="B6" s="5" t="s">
        <v>4</v>
      </c>
      <c r="C6" s="8"/>
      <c r="D6" s="7"/>
      <c r="E6" s="3"/>
      <c r="F6" s="1"/>
    </row>
    <row r="7" spans="1:6" ht="27.6" x14ac:dyDescent="0.3">
      <c r="B7" s="9" t="s">
        <v>5</v>
      </c>
      <c r="C7" s="8"/>
      <c r="D7" s="7"/>
      <c r="E7" s="3"/>
      <c r="F7" s="1"/>
    </row>
    <row r="8" spans="1:6" x14ac:dyDescent="0.3">
      <c r="B8" s="28" t="s">
        <v>43</v>
      </c>
      <c r="C8" s="28"/>
      <c r="D8" s="28"/>
      <c r="E8" s="28"/>
      <c r="F8" s="28"/>
    </row>
    <row r="9" spans="1:6" x14ac:dyDescent="0.3">
      <c r="B9" s="28"/>
      <c r="C9" s="28"/>
      <c r="D9" s="28"/>
      <c r="E9" s="28"/>
      <c r="F9" s="28"/>
    </row>
    <row r="10" spans="1:6" ht="36" x14ac:dyDescent="0.3">
      <c r="B10" s="10" t="s">
        <v>6</v>
      </c>
      <c r="C10" s="11" t="s">
        <v>7</v>
      </c>
      <c r="D10" s="10" t="s">
        <v>8</v>
      </c>
      <c r="E10" s="12" t="s">
        <v>9</v>
      </c>
      <c r="F10" s="10" t="s">
        <v>10</v>
      </c>
    </row>
    <row r="11" spans="1:6" ht="24.6" x14ac:dyDescent="0.3">
      <c r="A11" s="13" t="s">
        <v>11</v>
      </c>
      <c r="B11" s="14" t="s">
        <v>12</v>
      </c>
      <c r="C11" s="15">
        <v>52508873833</v>
      </c>
      <c r="D11" s="14" t="s">
        <v>13</v>
      </c>
      <c r="E11" s="16">
        <v>25.2</v>
      </c>
      <c r="F11" s="14" t="s">
        <v>14</v>
      </c>
    </row>
    <row r="12" spans="1:6" ht="24.6" x14ac:dyDescent="0.3">
      <c r="A12" s="13" t="s">
        <v>15</v>
      </c>
      <c r="B12" s="14" t="s">
        <v>16</v>
      </c>
      <c r="C12" s="15">
        <v>85821130368</v>
      </c>
      <c r="D12" s="14" t="s">
        <v>17</v>
      </c>
      <c r="E12" s="16">
        <v>1.66</v>
      </c>
      <c r="F12" s="14" t="str">
        <f>+F11</f>
        <v>3431 Bankarske usluge i
usluge platnog prometa</v>
      </c>
    </row>
    <row r="13" spans="1:6" ht="26.4" customHeight="1" x14ac:dyDescent="0.3">
      <c r="A13" s="13" t="s">
        <v>18</v>
      </c>
      <c r="B13" s="14" t="s">
        <v>60</v>
      </c>
      <c r="C13" s="40">
        <v>97748123085</v>
      </c>
      <c r="D13" s="14" t="s">
        <v>17</v>
      </c>
      <c r="E13" s="16">
        <v>90</v>
      </c>
      <c r="F13" s="20" t="s">
        <v>61</v>
      </c>
    </row>
    <row r="14" spans="1:6" ht="33" customHeight="1" x14ac:dyDescent="0.3">
      <c r="A14" s="13" t="s">
        <v>44</v>
      </c>
      <c r="B14" s="14" t="s">
        <v>66</v>
      </c>
      <c r="C14" s="21">
        <v>6024556286</v>
      </c>
      <c r="D14" s="14" t="s">
        <v>67</v>
      </c>
      <c r="E14" s="16">
        <v>272</v>
      </c>
      <c r="F14" s="14" t="s">
        <v>22</v>
      </c>
    </row>
    <row r="15" spans="1:6" ht="24.6" x14ac:dyDescent="0.3">
      <c r="A15" s="13" t="s">
        <v>19</v>
      </c>
      <c r="B15" s="14" t="str">
        <f>+B19</f>
        <v>Arcus ingenium d.o.o.</v>
      </c>
      <c r="C15" s="15">
        <f>+C19</f>
        <v>21771362011</v>
      </c>
      <c r="D15" s="14" t="str">
        <f>+D19</f>
        <v xml:space="preserve"> Dubrovnik </v>
      </c>
      <c r="E15" s="16">
        <f>42.5+42.5</f>
        <v>85</v>
      </c>
      <c r="F15" s="14" t="str">
        <f>+F16</f>
        <v>3221 Uredski materijal i  ostali mat. Rashodi</v>
      </c>
    </row>
    <row r="16" spans="1:6" ht="24.6" x14ac:dyDescent="0.3">
      <c r="A16" s="13" t="s">
        <v>23</v>
      </c>
      <c r="B16" s="14" t="s">
        <v>59</v>
      </c>
      <c r="C16" s="15">
        <v>77119426531</v>
      </c>
      <c r="D16" s="14" t="s">
        <v>17</v>
      </c>
      <c r="E16" s="16">
        <v>148.80000000000001</v>
      </c>
      <c r="F16" s="14" t="s">
        <v>22</v>
      </c>
    </row>
    <row r="17" spans="1:13" ht="24.6" x14ac:dyDescent="0.3">
      <c r="A17" s="13" t="s">
        <v>45</v>
      </c>
      <c r="B17" s="14" t="s">
        <v>20</v>
      </c>
      <c r="C17" s="15">
        <f>+C16</f>
        <v>77119426531</v>
      </c>
      <c r="D17" s="14" t="s">
        <v>21</v>
      </c>
      <c r="E17" s="16"/>
      <c r="F17" s="14" t="s">
        <v>22</v>
      </c>
    </row>
    <row r="18" spans="1:13" ht="24.6" x14ac:dyDescent="0.3">
      <c r="A18" s="13" t="s">
        <v>71</v>
      </c>
      <c r="B18" s="14" t="s">
        <v>46</v>
      </c>
      <c r="C18" s="15">
        <v>64546066176</v>
      </c>
      <c r="D18" s="14" t="s">
        <v>17</v>
      </c>
      <c r="E18" s="16">
        <v>131.25</v>
      </c>
      <c r="F18" s="14" t="str">
        <f>+F17</f>
        <v>3221 Uredski materijal i  ostali mat. Rashodi</v>
      </c>
    </row>
    <row r="19" spans="1:13" ht="24.6" x14ac:dyDescent="0.3">
      <c r="A19" s="13" t="s">
        <v>72</v>
      </c>
      <c r="B19" s="14" t="s">
        <v>25</v>
      </c>
      <c r="C19" s="15">
        <v>21771362011</v>
      </c>
      <c r="D19" s="14" t="s">
        <v>26</v>
      </c>
      <c r="E19" s="16">
        <v>375</v>
      </c>
      <c r="F19" s="14" t="s">
        <v>27</v>
      </c>
    </row>
    <row r="20" spans="1:13" x14ac:dyDescent="0.3">
      <c r="A20" s="13" t="s">
        <v>73</v>
      </c>
      <c r="B20" s="14" t="s">
        <v>64</v>
      </c>
      <c r="C20" s="15">
        <v>63073332379</v>
      </c>
      <c r="D20" s="14" t="s">
        <v>17</v>
      </c>
      <c r="E20" s="16">
        <v>1451.62</v>
      </c>
      <c r="F20" s="14" t="s">
        <v>65</v>
      </c>
    </row>
    <row r="21" spans="1:13" x14ac:dyDescent="0.3">
      <c r="A21" s="13" t="s">
        <v>74</v>
      </c>
      <c r="B21" s="14" t="s">
        <v>48</v>
      </c>
      <c r="C21" s="19" t="s">
        <v>49</v>
      </c>
      <c r="D21" s="14" t="s">
        <v>3</v>
      </c>
      <c r="E21" s="16">
        <f>26.76+2.66+40.82+2.66+2.66+50.86+2.66</f>
        <v>129.08000000000001</v>
      </c>
      <c r="F21" s="14" t="s">
        <v>50</v>
      </c>
    </row>
    <row r="22" spans="1:13" x14ac:dyDescent="0.3">
      <c r="A22" s="13" t="s">
        <v>24</v>
      </c>
      <c r="B22" s="14" t="s">
        <v>62</v>
      </c>
      <c r="C22" s="19" t="s">
        <v>63</v>
      </c>
      <c r="D22" s="14" t="str">
        <f>+D21</f>
        <v>Dubrovnik</v>
      </c>
      <c r="E22" s="16">
        <v>144.66</v>
      </c>
      <c r="F22" s="14" t="str">
        <f>+F21</f>
        <v>3234 Komunalne usluge</v>
      </c>
    </row>
    <row r="23" spans="1:13" x14ac:dyDescent="0.3">
      <c r="A23" s="13" t="s">
        <v>75</v>
      </c>
      <c r="B23" s="14" t="s">
        <v>52</v>
      </c>
      <c r="C23" s="19" t="s">
        <v>49</v>
      </c>
      <c r="D23" s="14" t="s">
        <v>3</v>
      </c>
      <c r="E23" s="16">
        <v>137.35</v>
      </c>
      <c r="F23" s="14" t="str">
        <f>+F21</f>
        <v>3234 Komunalne usluge</v>
      </c>
    </row>
    <row r="24" spans="1:13" x14ac:dyDescent="0.3">
      <c r="A24" s="13" t="s">
        <v>76</v>
      </c>
      <c r="B24" s="14" t="s">
        <v>54</v>
      </c>
      <c r="C24" s="19" t="s">
        <v>55</v>
      </c>
      <c r="D24" s="14" t="s">
        <v>56</v>
      </c>
      <c r="E24" s="16">
        <v>298.63</v>
      </c>
      <c r="F24" s="14" t="s">
        <v>57</v>
      </c>
    </row>
    <row r="25" spans="1:13" x14ac:dyDescent="0.3">
      <c r="A25" s="13" t="s">
        <v>47</v>
      </c>
      <c r="B25" s="14" t="s">
        <v>29</v>
      </c>
      <c r="C25" s="15">
        <v>45392055435</v>
      </c>
      <c r="D25" s="14" t="s">
        <v>17</v>
      </c>
      <c r="E25" s="16">
        <v>162.6</v>
      </c>
      <c r="F25" s="14" t="s">
        <v>30</v>
      </c>
    </row>
    <row r="26" spans="1:13" x14ac:dyDescent="0.3">
      <c r="A26" s="13" t="s">
        <v>77</v>
      </c>
      <c r="B26" s="14" t="s">
        <v>33</v>
      </c>
      <c r="C26" s="15">
        <v>92756876424</v>
      </c>
      <c r="D26" s="14" t="s">
        <v>3</v>
      </c>
      <c r="E26" s="16">
        <v>162.5</v>
      </c>
      <c r="F26" s="14" t="str">
        <f>+F25</f>
        <v>3238 Računalne usluge</v>
      </c>
    </row>
    <row r="27" spans="1:13" x14ac:dyDescent="0.3">
      <c r="A27" s="13" t="s">
        <v>78</v>
      </c>
      <c r="B27" s="14" t="s">
        <v>31</v>
      </c>
      <c r="C27" s="15">
        <v>68419124305</v>
      </c>
      <c r="D27" s="14" t="str">
        <f>+D25</f>
        <v>Zagreb</v>
      </c>
      <c r="E27" s="16">
        <f>21.24+10.62+10.62</f>
        <v>42.48</v>
      </c>
      <c r="F27" s="14" t="s">
        <v>32</v>
      </c>
    </row>
    <row r="28" spans="1:13" ht="24.6" x14ac:dyDescent="0.3">
      <c r="A28" s="13" t="s">
        <v>79</v>
      </c>
      <c r="B28" s="14" t="s">
        <v>34</v>
      </c>
      <c r="C28" s="15">
        <v>53151981382</v>
      </c>
      <c r="D28" s="14" t="s">
        <v>35</v>
      </c>
      <c r="E28" s="16">
        <v>66.36</v>
      </c>
      <c r="F28" s="14" t="str">
        <f>+F19</f>
        <v xml:space="preserve">3232  Usluge tekućeg i investicijskog održavanja </v>
      </c>
    </row>
    <row r="29" spans="1:13" ht="24.6" x14ac:dyDescent="0.3">
      <c r="A29" s="13" t="s">
        <v>51</v>
      </c>
      <c r="B29" s="14" t="s">
        <v>36</v>
      </c>
      <c r="C29" s="15">
        <v>87311810356</v>
      </c>
      <c r="D29" s="14" t="s">
        <v>37</v>
      </c>
      <c r="E29" s="16">
        <v>4.42</v>
      </c>
      <c r="F29" s="14" t="s">
        <v>38</v>
      </c>
    </row>
    <row r="30" spans="1:13" ht="24.6" x14ac:dyDescent="0.3">
      <c r="A30" s="13" t="s">
        <v>80</v>
      </c>
      <c r="B30" s="14" t="s">
        <v>39</v>
      </c>
      <c r="C30" s="15">
        <v>70133616033</v>
      </c>
      <c r="D30" s="14" t="s">
        <v>37</v>
      </c>
      <c r="E30" s="16">
        <v>159.97999999999999</v>
      </c>
      <c r="F30" s="14" t="str">
        <f>+F29</f>
        <v>3231 usluge telefona pošte i prijevoza</v>
      </c>
    </row>
    <row r="31" spans="1:13" ht="24.6" x14ac:dyDescent="0.3">
      <c r="A31" s="13" t="s">
        <v>81</v>
      </c>
      <c r="B31" s="14" t="s">
        <v>40</v>
      </c>
      <c r="C31" s="17">
        <v>29524210204</v>
      </c>
      <c r="D31" s="14" t="s">
        <v>17</v>
      </c>
      <c r="E31" s="16">
        <v>211.34</v>
      </c>
      <c r="F31" s="14" t="str">
        <f>+F30</f>
        <v>3231 usluge telefona pošte i prijevoza</v>
      </c>
    </row>
    <row r="32" spans="1:13" ht="24.6" x14ac:dyDescent="0.3">
      <c r="A32" s="13" t="s">
        <v>53</v>
      </c>
      <c r="B32" s="14" t="s">
        <v>68</v>
      </c>
      <c r="C32" s="15">
        <f>+C18</f>
        <v>64546066176</v>
      </c>
      <c r="D32" s="14" t="str">
        <f>+D31</f>
        <v>Zagreb</v>
      </c>
      <c r="E32" s="16">
        <v>20353.75</v>
      </c>
      <c r="F32" s="14" t="s">
        <v>58</v>
      </c>
      <c r="M32" s="39"/>
    </row>
    <row r="33" spans="1:6" ht="24.6" x14ac:dyDescent="0.3">
      <c r="A33" s="13" t="s">
        <v>28</v>
      </c>
      <c r="B33" s="14" t="s">
        <v>69</v>
      </c>
      <c r="C33" s="15">
        <v>10698571703</v>
      </c>
      <c r="D33" s="14" t="str">
        <f>+D32</f>
        <v>Zagreb</v>
      </c>
      <c r="E33" s="16">
        <v>2125</v>
      </c>
      <c r="F33" s="14" t="s">
        <v>70</v>
      </c>
    </row>
    <row r="34" spans="1:6" x14ac:dyDescent="0.3">
      <c r="A34" s="13"/>
      <c r="B34" s="14"/>
      <c r="C34" s="29" t="s">
        <v>41</v>
      </c>
      <c r="D34" s="29"/>
      <c r="E34" s="16">
        <f>SUM(E11:E33)</f>
        <v>26578.68</v>
      </c>
      <c r="F34" s="14"/>
    </row>
    <row r="36" spans="1:6" x14ac:dyDescent="0.3">
      <c r="B36" s="18" t="s">
        <v>82</v>
      </c>
      <c r="D36" s="30" t="s">
        <v>42</v>
      </c>
      <c r="E36" s="30"/>
      <c r="F36" s="30"/>
    </row>
  </sheetData>
  <mergeCells count="3">
    <mergeCell ref="B8:F9"/>
    <mergeCell ref="C34:D34"/>
    <mergeCell ref="D36:F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C8193-116E-4940-B8B7-52D44F8DBC7B}">
  <dimension ref="B1:E13"/>
  <sheetViews>
    <sheetView workbookViewId="0">
      <selection activeCell="G16" sqref="G16"/>
    </sheetView>
  </sheetViews>
  <sheetFormatPr defaultRowHeight="14.4" x14ac:dyDescent="0.3"/>
  <cols>
    <col min="2" max="2" width="26.77734375" customWidth="1"/>
    <col min="3" max="3" width="17.5546875" customWidth="1"/>
    <col min="4" max="4" width="31.6640625" customWidth="1"/>
  </cols>
  <sheetData>
    <row r="1" spans="2:5" x14ac:dyDescent="0.3">
      <c r="B1" s="22" t="s">
        <v>0</v>
      </c>
    </row>
    <row r="2" spans="2:5" x14ac:dyDescent="0.3">
      <c r="B2" s="23" t="s">
        <v>1</v>
      </c>
    </row>
    <row r="3" spans="2:5" x14ac:dyDescent="0.3">
      <c r="B3" s="23" t="s">
        <v>2</v>
      </c>
    </row>
    <row r="4" spans="2:5" x14ac:dyDescent="0.3">
      <c r="B4" s="23" t="s">
        <v>3</v>
      </c>
    </row>
    <row r="5" spans="2:5" x14ac:dyDescent="0.3">
      <c r="B5" s="23" t="s">
        <v>4</v>
      </c>
    </row>
    <row r="6" spans="2:5" ht="41.4" x14ac:dyDescent="0.3">
      <c r="B6" s="24" t="s">
        <v>83</v>
      </c>
    </row>
    <row r="7" spans="2:5" x14ac:dyDescent="0.3">
      <c r="B7" s="25" t="s">
        <v>84</v>
      </c>
      <c r="C7" s="31" t="s">
        <v>85</v>
      </c>
      <c r="D7" s="31"/>
      <c r="E7" s="31"/>
    </row>
    <row r="8" spans="2:5" x14ac:dyDescent="0.3">
      <c r="B8" s="26">
        <v>71043.710000000006</v>
      </c>
      <c r="C8" s="32" t="s">
        <v>86</v>
      </c>
      <c r="D8" s="33"/>
      <c r="E8" s="34"/>
    </row>
    <row r="9" spans="2:5" x14ac:dyDescent="0.3">
      <c r="B9" s="26"/>
      <c r="C9" s="32" t="s">
        <v>87</v>
      </c>
      <c r="D9" s="33"/>
      <c r="E9" s="34"/>
    </row>
    <row r="10" spans="2:5" x14ac:dyDescent="0.3">
      <c r="B10" s="26">
        <f>11078.31+326.63+317.26</f>
        <v>11722.199999999999</v>
      </c>
      <c r="C10" s="35" t="s">
        <v>88</v>
      </c>
      <c r="D10" s="36"/>
      <c r="E10" s="37"/>
    </row>
    <row r="11" spans="2:5" x14ac:dyDescent="0.3">
      <c r="B11" s="26">
        <f>270+'kategorija I 0924'!K28+'kategorija I 0924'!L28</f>
        <v>270</v>
      </c>
      <c r="C11" s="32" t="s">
        <v>89</v>
      </c>
      <c r="D11" s="33"/>
      <c r="E11" s="34"/>
    </row>
    <row r="12" spans="2:5" x14ac:dyDescent="0.3">
      <c r="B12" s="26">
        <f>1771.37+132.72+46.45</f>
        <v>1950.54</v>
      </c>
      <c r="C12" s="35" t="s">
        <v>90</v>
      </c>
      <c r="D12" s="36"/>
      <c r="E12" s="37"/>
    </row>
    <row r="13" spans="2:5" x14ac:dyDescent="0.3">
      <c r="B13" s="27">
        <f>+B12+B11+B10+B9+B8</f>
        <v>84986.450000000012</v>
      </c>
      <c r="C13" s="38" t="s">
        <v>91</v>
      </c>
      <c r="D13" s="38"/>
      <c r="E13" s="38"/>
    </row>
  </sheetData>
  <mergeCells count="7">
    <mergeCell ref="C12:E12"/>
    <mergeCell ref="C13:E13"/>
    <mergeCell ref="C7:E7"/>
    <mergeCell ref="C8:E8"/>
    <mergeCell ref="C9:E9"/>
    <mergeCell ref="C10:E10"/>
    <mergeCell ref="C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I 0924</vt:lpstr>
      <vt:lpstr>kategorija II 0924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Sanja Juras</cp:lastModifiedBy>
  <dcterms:created xsi:type="dcterms:W3CDTF">2024-10-21T07:37:55Z</dcterms:created>
  <dcterms:modified xsi:type="dcterms:W3CDTF">2024-10-21T12:28:58Z</dcterms:modified>
</cp:coreProperties>
</file>