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 GRAD\INFORMACIJE O TROŠENJU SREDSTAVA 2024\"/>
    </mc:Choice>
  </mc:AlternateContent>
  <xr:revisionPtr revIDLastSave="0" documentId="8_{2C77D482-7ACF-4BB0-BB18-90E91223D48F}" xr6:coauthVersionLast="37" xr6:coauthVersionMax="37" xr10:uidLastSave="{00000000-0000-0000-0000-000000000000}"/>
  <bookViews>
    <workbookView xWindow="0" yWindow="0" windowWidth="19008" windowHeight="8940" xr2:uid="{62201633-3CF5-4EBC-81BA-45F588CABD4F}"/>
  </bookViews>
  <sheets>
    <sheet name="kategorija I" sheetId="1" r:id="rId1"/>
    <sheet name="kategorija I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10" i="2"/>
  <c r="C9" i="2"/>
  <c r="C13" i="1"/>
  <c r="F11" i="1"/>
  <c r="E21" i="1"/>
  <c r="E48" i="1" s="1"/>
  <c r="E26" i="1"/>
  <c r="E32" i="1"/>
  <c r="F41" i="1"/>
  <c r="E41" i="1"/>
  <c r="D40" i="1"/>
  <c r="D41" i="1" s="1"/>
  <c r="C41" i="1"/>
  <c r="B41" i="1"/>
  <c r="E47" i="1"/>
  <c r="D47" i="1"/>
  <c r="C47" i="1"/>
  <c r="B47" i="1"/>
  <c r="D20" i="1"/>
  <c r="F36" i="1"/>
  <c r="E40" i="1"/>
  <c r="F28" i="1"/>
  <c r="F29" i="1" s="1"/>
  <c r="F30" i="1" s="1"/>
  <c r="F31" i="1" s="1"/>
  <c r="D28" i="1"/>
  <c r="D29" i="1" s="1"/>
  <c r="D30" i="1" s="1"/>
  <c r="D31" i="1" s="1"/>
  <c r="C28" i="1"/>
  <c r="C29" i="1" s="1"/>
  <c r="C30" i="1" s="1"/>
  <c r="C31" i="1" s="1"/>
  <c r="B28" i="1"/>
  <c r="B29" i="1" s="1"/>
  <c r="B30" i="1" s="1"/>
  <c r="B31" i="1" s="1"/>
  <c r="D39" i="1"/>
  <c r="F39" i="1"/>
  <c r="F33" i="1"/>
  <c r="D33" i="1"/>
  <c r="D34" i="1" s="1"/>
  <c r="D14" i="1"/>
  <c r="D15" i="1" s="1"/>
  <c r="D16" i="1" s="1"/>
  <c r="D17" i="1" s="1"/>
  <c r="D18" i="1" s="1"/>
  <c r="C14" i="1"/>
  <c r="C15" i="1" s="1"/>
  <c r="C16" i="1" s="1"/>
  <c r="C17" i="1" s="1"/>
  <c r="C18" i="1" s="1"/>
  <c r="B14" i="1"/>
  <c r="B15" i="1" s="1"/>
  <c r="B16" i="1" s="1"/>
  <c r="B17" i="1" s="1"/>
  <c r="B18" i="1" s="1"/>
  <c r="F13" i="1"/>
  <c r="F14" i="1" s="1"/>
  <c r="F15" i="1" s="1"/>
  <c r="F16" i="1" s="1"/>
  <c r="F17" i="1" s="1"/>
  <c r="F18" i="1" s="1"/>
  <c r="D13" i="1"/>
  <c r="B13" i="1"/>
  <c r="F44" i="1"/>
  <c r="F45" i="1" s="1"/>
  <c r="F42" i="1"/>
  <c r="F32" i="1"/>
  <c r="D26" i="1"/>
  <c r="F19" i="1"/>
  <c r="F20" i="1" s="1"/>
  <c r="F21" i="1" l="1"/>
  <c r="F23" i="1"/>
  <c r="F24" i="1" s="1"/>
</calcChain>
</file>

<file path=xl/sharedStrings.xml><?xml version="1.0" encoding="utf-8"?>
<sst xmlns="http://schemas.openxmlformats.org/spreadsheetml/2006/main" count="106" uniqueCount="88">
  <si>
    <t>Isplatitelj:</t>
  </si>
  <si>
    <t>Osnovna škola Marina Getaldića</t>
  </si>
  <si>
    <t>Nikole Gučetića 1</t>
  </si>
  <si>
    <t>Dubrovnik</t>
  </si>
  <si>
    <t>OIB: 56432697193</t>
  </si>
  <si>
    <t xml:space="preserve">Kategorija 1 primatelja sredstava </t>
  </si>
  <si>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</si>
  <si>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</si>
  <si>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</si>
  <si>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</si>
  <si>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</si>
  <si>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1.</t>
  </si>
  <si>
    <t>OTP Banka d.d.</t>
  </si>
  <si>
    <t>Split</t>
  </si>
  <si>
    <t>3431 Bankarske usluge i
usluge platnog prometa</t>
  </si>
  <si>
    <t>2.</t>
  </si>
  <si>
    <t xml:space="preserve">FINA </t>
  </si>
  <si>
    <t>Zagreb</t>
  </si>
  <si>
    <t>3222 Materijal i sirovine</t>
  </si>
  <si>
    <t>3221 Uredski materijal i  ostali mat. Rashodi</t>
  </si>
  <si>
    <t>6.</t>
  </si>
  <si>
    <t>Solidor d.o.o.</t>
  </si>
  <si>
    <t xml:space="preserve"> Makoše</t>
  </si>
  <si>
    <t>7.</t>
  </si>
  <si>
    <t>13.</t>
  </si>
  <si>
    <t>Arcus ingenium d.o.o.</t>
  </si>
  <si>
    <t xml:space="preserve"> Dubrovnik </t>
  </si>
  <si>
    <t xml:space="preserve">3232  Usluge tekućeg i investicijskog održavanja </t>
  </si>
  <si>
    <t>16.</t>
  </si>
  <si>
    <t>Vodovod d.o.o.</t>
  </si>
  <si>
    <t>00862047577</t>
  </si>
  <si>
    <t>3234 Komunalne usluge</t>
  </si>
  <si>
    <t>20.</t>
  </si>
  <si>
    <t>Grad Dubrovnik</t>
  </si>
  <si>
    <t>23.</t>
  </si>
  <si>
    <t>Vicelja, vl. N. Vicelja</t>
  </si>
  <si>
    <t>03928095253</t>
  </si>
  <si>
    <t>Orašac</t>
  </si>
  <si>
    <t>3239 Ostale usluge</t>
  </si>
  <si>
    <t>24.</t>
  </si>
  <si>
    <t>Dokument IT</t>
  </si>
  <si>
    <t>3238 Računalne usluge</t>
  </si>
  <si>
    <t>25.</t>
  </si>
  <si>
    <t>HRT D.O.</t>
  </si>
  <si>
    <t>3299 Pristojbe i naknade</t>
  </si>
  <si>
    <t>29.</t>
  </si>
  <si>
    <t>Jvp Dubrovački vatrogasci</t>
  </si>
  <si>
    <t xml:space="preserve"> Dubrovnik</t>
  </si>
  <si>
    <t>30.</t>
  </si>
  <si>
    <t>Hrvtska pošta d.d.</t>
  </si>
  <si>
    <t xml:space="preserve"> Zagreb</t>
  </si>
  <si>
    <t>3231 usluge telefona pošte i prijevoza</t>
  </si>
  <si>
    <t>31.</t>
  </si>
  <si>
    <t>Telemach Hrvatska d.o.o.</t>
  </si>
  <si>
    <t>32.</t>
  </si>
  <si>
    <t>a1 Hrvatska d.o.o.</t>
  </si>
  <si>
    <t>35.</t>
  </si>
  <si>
    <t>Tabonoo j.d.o.o.</t>
  </si>
  <si>
    <t>3722 Naknade građanima i kućanstvima</t>
  </si>
  <si>
    <t>Ukupno:</t>
  </si>
  <si>
    <t>Ravnateljica: Silvana Bjelovučić</t>
  </si>
  <si>
    <t>Ragusa telekom</t>
  </si>
  <si>
    <t>Com eng d.o.o.</t>
  </si>
  <si>
    <t>Eurolex zaštita d.o.o.</t>
  </si>
  <si>
    <t>79115065437</t>
  </si>
  <si>
    <t>hep opskrba d.o.o.</t>
  </si>
  <si>
    <t>3221 Energija</t>
  </si>
  <si>
    <t>Balunidu</t>
  </si>
  <si>
    <t>DALIS D.O.O.</t>
  </si>
  <si>
    <t>Polik. Marin Med</t>
  </si>
  <si>
    <t>82522169069</t>
  </si>
  <si>
    <t>3236 Zdravstvene usluge</t>
  </si>
  <si>
    <t>Ganymedes d.o.o.</t>
  </si>
  <si>
    <t>instar centar d.o.o.</t>
  </si>
  <si>
    <t xml:space="preserve">Croatia osiguranje </t>
  </si>
  <si>
    <t>26187994862</t>
  </si>
  <si>
    <t>3292 Premije osiguranja</t>
  </si>
  <si>
    <t>školska knjiga d.o.o.</t>
  </si>
  <si>
    <t>19. kolovoza  2024.</t>
  </si>
  <si>
    <t>INFORMACIJE O TROŠENJU SREDSTAVA ZA SRPANJ 2024. GODINE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</si>
  <si>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</si>
  <si>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</si>
  <si>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</si>
  <si>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</si>
  <si>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3132 Doprinosi za obvezno zdravstveno osiguranje</t>
  </si>
  <si>
    <t>3211 Službena putovanja</t>
  </si>
  <si>
    <t>3212 Naknade za prijevoz, rad na terenu, odvojeni život</t>
  </si>
  <si>
    <t>SRPANJ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</si>
</sst>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4" fontId="8" fillId="0" borderId="1" xfId="0" applyNumberFormat="1" applyFont="1" applyBorder="1"/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2FD2-4B98-4CC1-AC59-EFA70D8E4AA5}">
  <dimension ref="A1:F50"/>
  <sheetViews>
    <sheetView tabSelected="1" topLeftCell="A34" workbookViewId="0">
      <selection activeCell="H15" sqref="H15"/>
    </sheetView>
  </sheetViews>
  <sheetFormatPr defaultRowHeight="14.4" x14ac:dyDescent="0.3"/>
  <cols>
    <col min="1" max="1" width="5.44140625" customWidth="1"/>
    <col min="2" max="2" width="18.21875" style="19" customWidth="1"/>
    <col min="3" max="3" width="13" style="19" bestFit="1" customWidth="1"/>
    <col min="4" max="4" width="13.88671875" style="19" bestFit="1" customWidth="1"/>
    <col min="5" max="5" width="12.6640625" style="19" bestFit="1" customWidth="1"/>
    <col min="6" max="6" width="18.109375" style="19" customWidth="1"/>
    <col min="8" max="8" width="12" bestFit="1" customWidth="1"/>
  </cols>
  <sheetData>
    <row r="1" spans="1:6" x14ac:dyDescent="0.3">
      <c r="B1" s="1" t="s">
        <v>0</v>
      </c>
      <c r="C1" s="2"/>
      <c r="D1" s="1"/>
      <c r="E1" s="3"/>
      <c r="F1" s="1"/>
    </row>
    <row r="2" spans="1:6" ht="24.6" customHeight="1" x14ac:dyDescent="0.3">
      <c r="A2" s="4"/>
      <c r="B2" s="21" t="s">
        <v>1</v>
      </c>
      <c r="C2" s="21"/>
      <c r="D2" s="21"/>
      <c r="E2" s="3"/>
      <c r="F2" s="1"/>
    </row>
    <row r="3" spans="1:6" x14ac:dyDescent="0.3">
      <c r="B3" s="21" t="s">
        <v>2</v>
      </c>
      <c r="C3" s="21"/>
      <c r="D3" s="21"/>
      <c r="E3" s="3"/>
      <c r="F3" s="1"/>
    </row>
    <row r="4" spans="1:6" x14ac:dyDescent="0.3">
      <c r="B4" s="21" t="s">
        <v>3</v>
      </c>
      <c r="C4" s="21"/>
      <c r="D4" s="21"/>
      <c r="E4" s="3"/>
      <c r="F4" s="1"/>
    </row>
    <row r="5" spans="1:6" x14ac:dyDescent="0.3">
      <c r="B5" s="21" t="s">
        <v>4</v>
      </c>
      <c r="C5" s="21"/>
      <c r="D5" s="21"/>
      <c r="E5" s="3"/>
      <c r="F5" s="1"/>
    </row>
    <row r="6" spans="1:6" ht="27.6" x14ac:dyDescent="0.3">
      <c r="B6" s="7" t="s">
        <v>5</v>
      </c>
      <c r="C6" s="6"/>
      <c r="D6" s="5"/>
      <c r="E6" s="3"/>
      <c r="F6" s="1"/>
    </row>
    <row r="7" spans="1:6" x14ac:dyDescent="0.3">
      <c r="B7" s="8" t="s">
        <v>79</v>
      </c>
      <c r="C7" s="8"/>
      <c r="D7" s="8"/>
      <c r="E7" s="8"/>
      <c r="F7" s="8"/>
    </row>
    <row r="8" spans="1:6" x14ac:dyDescent="0.3">
      <c r="B8" s="8"/>
      <c r="C8" s="8"/>
      <c r="D8" s="8"/>
      <c r="E8" s="8"/>
      <c r="F8" s="8"/>
    </row>
    <row r="9" spans="1:6" ht="36" x14ac:dyDescent="0.3">
      <c r="B9" s="9" t="s">
        <v>6</v>
      </c>
      <c r="C9" s="10" t="s">
        <v>7</v>
      </c>
      <c r="D9" s="9" t="s">
        <v>8</v>
      </c>
      <c r="E9" s="11" t="s">
        <v>9</v>
      </c>
      <c r="F9" s="9" t="s">
        <v>10</v>
      </c>
    </row>
    <row r="10" spans="1:6" ht="24.6" x14ac:dyDescent="0.3">
      <c r="A10" s="12" t="s">
        <v>11</v>
      </c>
      <c r="B10" s="13" t="s">
        <v>12</v>
      </c>
      <c r="C10" s="14">
        <v>52508873833</v>
      </c>
      <c r="D10" s="13" t="s">
        <v>13</v>
      </c>
      <c r="E10" s="15">
        <v>47</v>
      </c>
      <c r="F10" s="13" t="s">
        <v>14</v>
      </c>
    </row>
    <row r="11" spans="1:6" ht="24.6" x14ac:dyDescent="0.3">
      <c r="A11" s="12" t="s">
        <v>15</v>
      </c>
      <c r="B11" s="13" t="s">
        <v>16</v>
      </c>
      <c r="C11" s="14">
        <v>85821130368</v>
      </c>
      <c r="D11" s="13" t="s">
        <v>17</v>
      </c>
      <c r="E11" s="15">
        <v>1.66</v>
      </c>
      <c r="F11" s="13" t="str">
        <f>+F10</f>
        <v>3431 Bankarske usluge i
usluge platnog prometa</v>
      </c>
    </row>
    <row r="12" spans="1:6" ht="24.6" x14ac:dyDescent="0.3">
      <c r="A12" s="12" t="s">
        <v>20</v>
      </c>
      <c r="B12" s="13" t="s">
        <v>21</v>
      </c>
      <c r="C12" s="14">
        <v>77119426531</v>
      </c>
      <c r="D12" s="13" t="s">
        <v>22</v>
      </c>
      <c r="E12" s="15">
        <v>169.53</v>
      </c>
      <c r="F12" s="13" t="s">
        <v>19</v>
      </c>
    </row>
    <row r="13" spans="1:6" ht="24.6" x14ac:dyDescent="0.3">
      <c r="A13" s="12"/>
      <c r="B13" s="13" t="str">
        <f>+B12</f>
        <v>Solidor d.o.o.</v>
      </c>
      <c r="C13" s="14">
        <f>+C12</f>
        <v>77119426531</v>
      </c>
      <c r="D13" s="13" t="str">
        <f>+D12</f>
        <v xml:space="preserve"> Makoše</v>
      </c>
      <c r="E13" s="15">
        <v>258.89</v>
      </c>
      <c r="F13" s="13" t="str">
        <f>+F12</f>
        <v>3221 Uredski materijal i  ostali mat. Rashodi</v>
      </c>
    </row>
    <row r="14" spans="1:6" ht="24.6" x14ac:dyDescent="0.3">
      <c r="A14" s="12"/>
      <c r="B14" s="13" t="str">
        <f>+B22</f>
        <v>Arcus ingenium d.o.o.</v>
      </c>
      <c r="C14" s="14">
        <f>+C22</f>
        <v>21771362011</v>
      </c>
      <c r="D14" s="13" t="str">
        <f>+D22</f>
        <v xml:space="preserve"> Dubrovnik </v>
      </c>
      <c r="E14" s="15">
        <v>42.5</v>
      </c>
      <c r="F14" s="13" t="str">
        <f>+F13</f>
        <v>3221 Uredski materijal i  ostali mat. Rashodi</v>
      </c>
    </row>
    <row r="15" spans="1:6" ht="24.6" x14ac:dyDescent="0.3">
      <c r="A15" s="12"/>
      <c r="B15" s="13" t="str">
        <f>+B14</f>
        <v>Arcus ingenium d.o.o.</v>
      </c>
      <c r="C15" s="14">
        <f>+C14</f>
        <v>21771362011</v>
      </c>
      <c r="D15" s="13" t="str">
        <f>+D14</f>
        <v xml:space="preserve"> Dubrovnik </v>
      </c>
      <c r="E15" s="15">
        <v>71.25</v>
      </c>
      <c r="F15" s="13" t="str">
        <f>+F14</f>
        <v>3221 Uredski materijal i  ostali mat. Rashodi</v>
      </c>
    </row>
    <row r="16" spans="1:6" ht="24.6" x14ac:dyDescent="0.3">
      <c r="A16" s="12"/>
      <c r="B16" s="13" t="str">
        <f>+B15</f>
        <v>Arcus ingenium d.o.o.</v>
      </c>
      <c r="C16" s="14">
        <f>+C15</f>
        <v>21771362011</v>
      </c>
      <c r="D16" s="13" t="str">
        <f>+D15</f>
        <v xml:space="preserve"> Dubrovnik </v>
      </c>
      <c r="E16" s="15">
        <v>76.25</v>
      </c>
      <c r="F16" s="13" t="str">
        <f>+F15</f>
        <v>3221 Uredski materijal i  ostali mat. Rashodi</v>
      </c>
    </row>
    <row r="17" spans="1:6" ht="24.6" x14ac:dyDescent="0.3">
      <c r="A17" s="12"/>
      <c r="B17" s="13" t="str">
        <f>+B16</f>
        <v>Arcus ingenium d.o.o.</v>
      </c>
      <c r="C17" s="14">
        <f>+C16</f>
        <v>21771362011</v>
      </c>
      <c r="D17" s="13" t="str">
        <f>+D16</f>
        <v xml:space="preserve"> Dubrovnik </v>
      </c>
      <c r="E17" s="15">
        <v>121.25</v>
      </c>
      <c r="F17" s="13" t="str">
        <f>+F16</f>
        <v>3221 Uredski materijal i  ostali mat. Rashodi</v>
      </c>
    </row>
    <row r="18" spans="1:6" ht="24.6" x14ac:dyDescent="0.3">
      <c r="A18" s="12"/>
      <c r="B18" s="13" t="str">
        <f>+B17</f>
        <v>Arcus ingenium d.o.o.</v>
      </c>
      <c r="C18" s="14">
        <f>+C17</f>
        <v>21771362011</v>
      </c>
      <c r="D18" s="13" t="str">
        <f>+D17</f>
        <v xml:space="preserve"> Dubrovnik </v>
      </c>
      <c r="E18" s="15">
        <v>92.38</v>
      </c>
      <c r="F18" s="13" t="str">
        <f>+F17</f>
        <v>3221 Uredski materijal i  ostali mat. Rashodi</v>
      </c>
    </row>
    <row r="19" spans="1:6" ht="24.6" x14ac:dyDescent="0.3">
      <c r="A19" s="12" t="s">
        <v>23</v>
      </c>
      <c r="B19" s="13" t="s">
        <v>67</v>
      </c>
      <c r="C19" s="14">
        <v>6024556286</v>
      </c>
      <c r="D19" s="13" t="s">
        <v>3</v>
      </c>
      <c r="E19" s="15">
        <v>240</v>
      </c>
      <c r="F19" s="13" t="str">
        <f>+F12</f>
        <v>3221 Uredski materijal i  ostali mat. Rashodi</v>
      </c>
    </row>
    <row r="20" spans="1:6" ht="24.6" x14ac:dyDescent="0.3">
      <c r="A20" s="12"/>
      <c r="B20" s="13" t="s">
        <v>68</v>
      </c>
      <c r="C20" s="23">
        <v>93407572855</v>
      </c>
      <c r="D20" s="13" t="str">
        <f>+D19</f>
        <v>Dubrovnik</v>
      </c>
      <c r="E20" s="15">
        <v>368</v>
      </c>
      <c r="F20" s="13" t="str">
        <f>+F19</f>
        <v>3221 Uredski materijal i  ostali mat. Rashodi</v>
      </c>
    </row>
    <row r="21" spans="1:6" ht="24.6" x14ac:dyDescent="0.3">
      <c r="A21" s="12"/>
      <c r="B21" s="13" t="s">
        <v>77</v>
      </c>
      <c r="C21" s="23">
        <v>38967655335</v>
      </c>
      <c r="D21" s="13" t="s">
        <v>17</v>
      </c>
      <c r="E21" s="15">
        <f>28.6+101.6</f>
        <v>130.19999999999999</v>
      </c>
      <c r="F21" s="13" t="str">
        <f>+F20</f>
        <v>3221 Uredski materijal i  ostali mat. Rashodi</v>
      </c>
    </row>
    <row r="22" spans="1:6" ht="24.6" x14ac:dyDescent="0.3">
      <c r="A22" s="12" t="s">
        <v>24</v>
      </c>
      <c r="B22" s="13" t="s">
        <v>25</v>
      </c>
      <c r="C22" s="14">
        <v>21771362011</v>
      </c>
      <c r="D22" s="13" t="s">
        <v>26</v>
      </c>
      <c r="E22" s="15">
        <v>375</v>
      </c>
      <c r="F22" s="13" t="s">
        <v>27</v>
      </c>
    </row>
    <row r="23" spans="1:6" ht="24.6" x14ac:dyDescent="0.3">
      <c r="A23" s="12"/>
      <c r="B23" s="13" t="s">
        <v>72</v>
      </c>
      <c r="C23" s="14">
        <v>74128827004</v>
      </c>
      <c r="D23" s="13" t="s">
        <v>17</v>
      </c>
      <c r="E23" s="15">
        <v>879</v>
      </c>
      <c r="F23" s="13" t="str">
        <f>+F20</f>
        <v>3221 Uredski materijal i  ostali mat. Rashodi</v>
      </c>
    </row>
    <row r="24" spans="1:6" ht="24.6" x14ac:dyDescent="0.3">
      <c r="A24" s="12"/>
      <c r="B24" s="13" t="s">
        <v>73</v>
      </c>
      <c r="C24" s="14">
        <v>64308723629</v>
      </c>
      <c r="D24" s="13" t="s">
        <v>17</v>
      </c>
      <c r="E24" s="15">
        <v>584</v>
      </c>
      <c r="F24" s="13" t="str">
        <f>+F23</f>
        <v>3221 Uredski materijal i  ostali mat. Rashodi</v>
      </c>
    </row>
    <row r="25" spans="1:6" x14ac:dyDescent="0.3">
      <c r="A25" s="12"/>
      <c r="B25" s="13"/>
      <c r="C25" s="14"/>
      <c r="D25" s="13"/>
      <c r="E25" s="15"/>
      <c r="F25" s="13"/>
    </row>
    <row r="26" spans="1:6" x14ac:dyDescent="0.3">
      <c r="A26" s="12"/>
      <c r="B26" s="13" t="s">
        <v>65</v>
      </c>
      <c r="C26" s="14">
        <v>63073332379</v>
      </c>
      <c r="D26" s="13">
        <f>+D25</f>
        <v>0</v>
      </c>
      <c r="E26" s="15">
        <f>717.64+969.44</f>
        <v>1687.08</v>
      </c>
      <c r="F26" s="13" t="s">
        <v>66</v>
      </c>
    </row>
    <row r="27" spans="1:6" x14ac:dyDescent="0.3">
      <c r="A27" s="12" t="s">
        <v>28</v>
      </c>
      <c r="B27" s="13" t="s">
        <v>29</v>
      </c>
      <c r="C27" s="16" t="s">
        <v>30</v>
      </c>
      <c r="D27" s="13" t="s">
        <v>3</v>
      </c>
      <c r="E27" s="15">
        <v>15.49</v>
      </c>
      <c r="F27" s="13" t="s">
        <v>31</v>
      </c>
    </row>
    <row r="28" spans="1:6" x14ac:dyDescent="0.3">
      <c r="A28" s="12"/>
      <c r="B28" s="13" t="str">
        <f>+B27</f>
        <v>Vodovod d.o.o.</v>
      </c>
      <c r="C28" s="22" t="str">
        <f>+C27</f>
        <v>00862047577</v>
      </c>
      <c r="D28" s="13" t="str">
        <f>+D27</f>
        <v>Dubrovnik</v>
      </c>
      <c r="E28" s="15">
        <v>2.66</v>
      </c>
      <c r="F28" s="13" t="str">
        <f>+F27</f>
        <v>3234 Komunalne usluge</v>
      </c>
    </row>
    <row r="29" spans="1:6" x14ac:dyDescent="0.3">
      <c r="A29" s="12"/>
      <c r="B29" s="13" t="str">
        <f>+B28</f>
        <v>Vodovod d.o.o.</v>
      </c>
      <c r="C29" s="22" t="str">
        <f>+C28</f>
        <v>00862047577</v>
      </c>
      <c r="D29" s="13" t="str">
        <f>+D28</f>
        <v>Dubrovnik</v>
      </c>
      <c r="E29" s="15">
        <v>51.85</v>
      </c>
      <c r="F29" s="13" t="str">
        <f>+F28</f>
        <v>3234 Komunalne usluge</v>
      </c>
    </row>
    <row r="30" spans="1:6" x14ac:dyDescent="0.3">
      <c r="A30" s="12"/>
      <c r="B30" s="13" t="str">
        <f>+B29</f>
        <v>Vodovod d.o.o.</v>
      </c>
      <c r="C30" s="22" t="str">
        <f>+C29</f>
        <v>00862047577</v>
      </c>
      <c r="D30" s="13" t="str">
        <f>+D29</f>
        <v>Dubrovnik</v>
      </c>
      <c r="E30" s="15">
        <v>56.12</v>
      </c>
      <c r="F30" s="13" t="str">
        <f>+F29</f>
        <v>3234 Komunalne usluge</v>
      </c>
    </row>
    <row r="31" spans="1:6" x14ac:dyDescent="0.3">
      <c r="A31" s="12"/>
      <c r="B31" s="13" t="str">
        <f>+B30</f>
        <v>Vodovod d.o.o.</v>
      </c>
      <c r="C31" s="22" t="str">
        <f>+C30</f>
        <v>00862047577</v>
      </c>
      <c r="D31" s="13" t="str">
        <f>+D30</f>
        <v>Dubrovnik</v>
      </c>
      <c r="E31" s="15">
        <v>9.07</v>
      </c>
      <c r="F31" s="13" t="str">
        <f>+F30</f>
        <v>3234 Komunalne usluge</v>
      </c>
    </row>
    <row r="32" spans="1:6" x14ac:dyDescent="0.3">
      <c r="A32" s="12" t="s">
        <v>32</v>
      </c>
      <c r="B32" s="13" t="s">
        <v>33</v>
      </c>
      <c r="C32" s="16" t="s">
        <v>30</v>
      </c>
      <c r="D32" s="13" t="s">
        <v>3</v>
      </c>
      <c r="E32" s="15">
        <f>137.35+137.35</f>
        <v>274.7</v>
      </c>
      <c r="F32" s="13" t="str">
        <f>+F27</f>
        <v>3234 Komunalne usluge</v>
      </c>
    </row>
    <row r="33" spans="1:6" x14ac:dyDescent="0.3">
      <c r="A33" s="12"/>
      <c r="B33" s="13" t="s">
        <v>61</v>
      </c>
      <c r="C33" s="16"/>
      <c r="D33" s="13" t="str">
        <f>+D32</f>
        <v>Dubrovnik</v>
      </c>
      <c r="E33" s="15">
        <v>1200</v>
      </c>
      <c r="F33" s="13" t="str">
        <f>+F35</f>
        <v>3239 Ostale usluge</v>
      </c>
    </row>
    <row r="34" spans="1:6" x14ac:dyDescent="0.3">
      <c r="A34" s="12"/>
      <c r="B34" s="13" t="s">
        <v>69</v>
      </c>
      <c r="C34" s="16" t="s">
        <v>70</v>
      </c>
      <c r="D34" s="13" t="str">
        <f>+D33</f>
        <v>Dubrovnik</v>
      </c>
      <c r="E34" s="15">
        <v>3340</v>
      </c>
      <c r="F34" s="13" t="s">
        <v>71</v>
      </c>
    </row>
    <row r="35" spans="1:6" x14ac:dyDescent="0.3">
      <c r="A35" s="12" t="s">
        <v>34</v>
      </c>
      <c r="B35" s="13" t="s">
        <v>35</v>
      </c>
      <c r="C35" s="16" t="s">
        <v>36</v>
      </c>
      <c r="D35" s="13" t="s">
        <v>37</v>
      </c>
      <c r="E35" s="15">
        <v>298.63</v>
      </c>
      <c r="F35" s="13" t="s">
        <v>38</v>
      </c>
    </row>
    <row r="36" spans="1:6" x14ac:dyDescent="0.3">
      <c r="A36" s="12"/>
      <c r="B36" s="13" t="s">
        <v>63</v>
      </c>
      <c r="C36" s="16" t="s">
        <v>64</v>
      </c>
      <c r="D36" s="13" t="s">
        <v>17</v>
      </c>
      <c r="E36" s="15">
        <v>3650</v>
      </c>
      <c r="F36" s="13" t="str">
        <f>+F35</f>
        <v>3239 Ostale usluge</v>
      </c>
    </row>
    <row r="37" spans="1:6" x14ac:dyDescent="0.3">
      <c r="A37" s="12"/>
      <c r="B37" s="13" t="s">
        <v>74</v>
      </c>
      <c r="C37" s="16" t="s">
        <v>75</v>
      </c>
      <c r="D37" s="13" t="s">
        <v>17</v>
      </c>
      <c r="E37" s="15">
        <v>1767.07</v>
      </c>
      <c r="F37" s="13" t="s">
        <v>76</v>
      </c>
    </row>
    <row r="38" spans="1:6" x14ac:dyDescent="0.3">
      <c r="A38" s="12" t="s">
        <v>39</v>
      </c>
      <c r="B38" s="13" t="s">
        <v>40</v>
      </c>
      <c r="C38" s="14">
        <v>45392055435</v>
      </c>
      <c r="D38" s="13" t="s">
        <v>17</v>
      </c>
      <c r="E38" s="15">
        <v>162.6</v>
      </c>
      <c r="F38" s="13" t="s">
        <v>41</v>
      </c>
    </row>
    <row r="39" spans="1:6" x14ac:dyDescent="0.3">
      <c r="A39" s="12"/>
      <c r="B39" s="13" t="s">
        <v>62</v>
      </c>
      <c r="C39" s="14">
        <v>92756876424</v>
      </c>
      <c r="D39" s="13" t="str">
        <f>+D42</f>
        <v xml:space="preserve"> Dubrovnik</v>
      </c>
      <c r="E39" s="15">
        <v>162.5</v>
      </c>
      <c r="F39" s="13" t="str">
        <f>+F38</f>
        <v>3238 Računalne usluge</v>
      </c>
    </row>
    <row r="40" spans="1:6" x14ac:dyDescent="0.3">
      <c r="A40" s="12" t="s">
        <v>42</v>
      </c>
      <c r="B40" s="13" t="s">
        <v>43</v>
      </c>
      <c r="C40" s="14">
        <v>68419124305</v>
      </c>
      <c r="D40" s="13" t="str">
        <f>+D38</f>
        <v>Zagreb</v>
      </c>
      <c r="E40" s="15">
        <f>21.24+10.62+10.62</f>
        <v>42.48</v>
      </c>
      <c r="F40" s="13" t="s">
        <v>44</v>
      </c>
    </row>
    <row r="41" spans="1:6" x14ac:dyDescent="0.3">
      <c r="A41" s="12"/>
      <c r="B41" s="13" t="str">
        <f>+B40</f>
        <v>HRT D.O.</v>
      </c>
      <c r="C41" s="14">
        <f>+C40</f>
        <v>68419124305</v>
      </c>
      <c r="D41" s="13" t="str">
        <f>+D40</f>
        <v>Zagreb</v>
      </c>
      <c r="E41" s="15">
        <f>21.24+10.62</f>
        <v>31.86</v>
      </c>
      <c r="F41" s="13" t="str">
        <f>+F40</f>
        <v>3299 Pristojbe i naknade</v>
      </c>
    </row>
    <row r="42" spans="1:6" ht="24.6" x14ac:dyDescent="0.3">
      <c r="A42" s="12" t="s">
        <v>45</v>
      </c>
      <c r="B42" s="13" t="s">
        <v>46</v>
      </c>
      <c r="C42" s="14">
        <v>53151981382</v>
      </c>
      <c r="D42" s="13" t="s">
        <v>47</v>
      </c>
      <c r="E42" s="15">
        <v>66.36</v>
      </c>
      <c r="F42" s="13" t="str">
        <f>+F22</f>
        <v xml:space="preserve">3232  Usluge tekućeg i investicijskog održavanja </v>
      </c>
    </row>
    <row r="43" spans="1:6" ht="24.6" x14ac:dyDescent="0.3">
      <c r="A43" s="12" t="s">
        <v>48</v>
      </c>
      <c r="B43" s="13" t="s">
        <v>49</v>
      </c>
      <c r="C43" s="14">
        <v>87311810356</v>
      </c>
      <c r="D43" s="13" t="s">
        <v>50</v>
      </c>
      <c r="E43" s="15">
        <v>38.42</v>
      </c>
      <c r="F43" s="13" t="s">
        <v>51</v>
      </c>
    </row>
    <row r="44" spans="1:6" ht="24.6" x14ac:dyDescent="0.3">
      <c r="A44" s="12" t="s">
        <v>52</v>
      </c>
      <c r="B44" s="13" t="s">
        <v>53</v>
      </c>
      <c r="C44" s="14">
        <v>70133616033</v>
      </c>
      <c r="D44" s="13" t="s">
        <v>50</v>
      </c>
      <c r="E44" s="15">
        <v>171.92</v>
      </c>
      <c r="F44" s="13" t="str">
        <f>+F43</f>
        <v>3231 usluge telefona pošte i prijevoza</v>
      </c>
    </row>
    <row r="45" spans="1:6" ht="24.6" x14ac:dyDescent="0.3">
      <c r="A45" s="12" t="s">
        <v>54</v>
      </c>
      <c r="B45" s="13" t="s">
        <v>55</v>
      </c>
      <c r="C45" s="17">
        <v>29524210204</v>
      </c>
      <c r="D45" s="13" t="s">
        <v>17</v>
      </c>
      <c r="E45" s="15">
        <v>218.45</v>
      </c>
      <c r="F45" s="13" t="str">
        <f>+F44</f>
        <v>3231 usluge telefona pošte i prijevoza</v>
      </c>
    </row>
    <row r="46" spans="1:6" ht="24.6" x14ac:dyDescent="0.3">
      <c r="A46" s="12" t="s">
        <v>56</v>
      </c>
      <c r="B46" s="13" t="s">
        <v>57</v>
      </c>
      <c r="C46" s="14">
        <v>19736682101</v>
      </c>
      <c r="D46" s="13" t="s">
        <v>3</v>
      </c>
      <c r="E46" s="15">
        <v>2318.7600000000002</v>
      </c>
      <c r="F46" s="13" t="s">
        <v>58</v>
      </c>
    </row>
    <row r="47" spans="1:6" x14ac:dyDescent="0.3">
      <c r="A47" s="12"/>
      <c r="B47" s="13" t="str">
        <f>+B46</f>
        <v>Tabonoo j.d.o.o.</v>
      </c>
      <c r="C47" s="14">
        <f>+C46</f>
        <v>19736682101</v>
      </c>
      <c r="D47" s="13" t="str">
        <f>+D46</f>
        <v>Dubrovnik</v>
      </c>
      <c r="E47" s="15">
        <f>7324.21+4915.12</f>
        <v>12239.33</v>
      </c>
      <c r="F47" s="13" t="s">
        <v>18</v>
      </c>
    </row>
    <row r="48" spans="1:6" x14ac:dyDescent="0.3">
      <c r="A48" s="12"/>
      <c r="B48" s="13"/>
      <c r="C48" s="18" t="s">
        <v>59</v>
      </c>
      <c r="D48" s="18"/>
      <c r="E48" s="15">
        <f>SUM(E10:E47)</f>
        <v>31262.260000000002</v>
      </c>
      <c r="F48" s="13"/>
    </row>
    <row r="50" spans="2:6" x14ac:dyDescent="0.3">
      <c r="B50" s="19" t="s">
        <v>78</v>
      </c>
      <c r="D50" s="20" t="s">
        <v>60</v>
      </c>
      <c r="E50" s="20"/>
      <c r="F50" s="20"/>
    </row>
  </sheetData>
  <mergeCells count="7">
    <mergeCell ref="B7:F8"/>
    <mergeCell ref="C48:D48"/>
    <mergeCell ref="D50:F50"/>
    <mergeCell ref="B2:D2"/>
    <mergeCell ref="B3:D3"/>
    <mergeCell ref="B4:D4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4F20-14E8-4B0B-8CBF-AE83ED04642A}">
  <dimension ref="C2:F13"/>
  <sheetViews>
    <sheetView workbookViewId="0">
      <selection activeCell="C17" sqref="C17"/>
    </sheetView>
  </sheetViews>
  <sheetFormatPr defaultRowHeight="14.4" x14ac:dyDescent="0.3"/>
  <cols>
    <col min="3" max="3" width="32.88671875" customWidth="1"/>
    <col min="6" max="6" width="27.21875" customWidth="1"/>
  </cols>
  <sheetData>
    <row r="2" spans="3:6" x14ac:dyDescent="0.3">
      <c r="C2" s="24" t="s">
        <v>0</v>
      </c>
    </row>
    <row r="3" spans="3:6" x14ac:dyDescent="0.3">
      <c r="C3" s="25" t="s">
        <v>1</v>
      </c>
    </row>
    <row r="4" spans="3:6" x14ac:dyDescent="0.3">
      <c r="C4" s="25" t="s">
        <v>2</v>
      </c>
    </row>
    <row r="5" spans="3:6" x14ac:dyDescent="0.3">
      <c r="C5" s="25" t="s">
        <v>3</v>
      </c>
    </row>
    <row r="6" spans="3:6" x14ac:dyDescent="0.3">
      <c r="C6" s="25" t="s">
        <v>4</v>
      </c>
    </row>
    <row r="7" spans="3:6" x14ac:dyDescent="0.3">
      <c r="C7" s="26" t="s">
        <v>80</v>
      </c>
    </row>
    <row r="8" spans="3:6" x14ac:dyDescent="0.3">
      <c r="C8" s="27" t="s">
        <v>81</v>
      </c>
      <c r="D8" s="28" t="s">
        <v>82</v>
      </c>
      <c r="E8" s="28"/>
      <c r="F8" s="28"/>
    </row>
    <row r="9" spans="3:6" x14ac:dyDescent="0.3">
      <c r="C9" s="29">
        <f>69273.74+8344.48</f>
        <v>77618.22</v>
      </c>
      <c r="D9" s="30" t="s">
        <v>83</v>
      </c>
      <c r="E9" s="31"/>
      <c r="F9" s="32"/>
    </row>
    <row r="10" spans="3:6" x14ac:dyDescent="0.3">
      <c r="C10" s="29">
        <f>11430.18+1376.85</f>
        <v>12807.03</v>
      </c>
      <c r="D10" s="33" t="s">
        <v>84</v>
      </c>
      <c r="E10" s="34"/>
      <c r="F10" s="35"/>
    </row>
    <row r="11" spans="3:6" x14ac:dyDescent="0.3">
      <c r="C11" s="29">
        <v>69.680000000000007</v>
      </c>
      <c r="D11" s="30" t="s">
        <v>85</v>
      </c>
      <c r="E11" s="31"/>
      <c r="F11" s="32"/>
    </row>
    <row r="12" spans="3:6" x14ac:dyDescent="0.3">
      <c r="C12" s="29">
        <f>1978.69+365.65</f>
        <v>2344.34</v>
      </c>
      <c r="D12" s="33" t="s">
        <v>86</v>
      </c>
      <c r="E12" s="34"/>
      <c r="F12" s="35"/>
    </row>
    <row r="13" spans="3:6" x14ac:dyDescent="0.3">
      <c r="C13" s="36">
        <f>+C12+C11+C10+C9</f>
        <v>92839.27</v>
      </c>
      <c r="D13" s="37" t="s">
        <v>87</v>
      </c>
      <c r="E13" s="37"/>
      <c r="F13" s="37"/>
    </row>
  </sheetData>
  <mergeCells count="6"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I</vt:lpstr>
      <vt:lpstr>kategorija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2024-08-30T06:54:05Z</dcterms:created>
  <dcterms:modified xsi:type="dcterms:W3CDTF">2024-08-30T07:35:04Z</dcterms:modified>
</cp:coreProperties>
</file>